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kademy.sharepoint.com/sites/kancelaria/Shared Documents/2023/Tipy a triky/Tip 21 - 241118/Excel/"/>
    </mc:Choice>
  </mc:AlternateContent>
  <xr:revisionPtr revIDLastSave="60" documentId="8_{D7C4E2C1-DD52-4A6E-AA9C-01955B5D949D}" xr6:coauthVersionLast="47" xr6:coauthVersionMax="47" xr10:uidLastSave="{5912E5A3-02FD-4644-9966-035CE8DDAFA4}"/>
  <bookViews>
    <workbookView xWindow="-20520" yWindow="-120" windowWidth="20640" windowHeight="11040" xr2:uid="{714ABE94-60D8-4143-A0B3-76FFF4947F94}"/>
  </bookViews>
  <sheets>
    <sheet name="Evidencia" sheetId="4" r:id="rId1"/>
    <sheet name="Evidencia prípra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F19" i="4"/>
  <c r="E19" i="4"/>
  <c r="C19" i="4"/>
  <c r="F18" i="4"/>
  <c r="E18" i="4"/>
  <c r="F17" i="4"/>
  <c r="E17" i="4"/>
  <c r="D17" i="4"/>
  <c r="C17" i="4"/>
  <c r="F16" i="4"/>
  <c r="E16" i="4"/>
  <c r="F15" i="4"/>
  <c r="E15" i="4"/>
  <c r="C15" i="4"/>
  <c r="M14" i="4"/>
  <c r="D8" i="4" s="1"/>
  <c r="L14" i="4"/>
  <c r="F14" i="4"/>
  <c r="E14" i="4"/>
  <c r="M13" i="4"/>
  <c r="D2" i="4" s="1"/>
  <c r="L13" i="4"/>
  <c r="C2" i="4" s="1"/>
  <c r="F13" i="4"/>
  <c r="E13" i="4"/>
  <c r="D13" i="4"/>
  <c r="C13" i="4"/>
  <c r="M12" i="4"/>
  <c r="D4" i="4" s="1"/>
  <c r="L12" i="4"/>
  <c r="F12" i="4"/>
  <c r="E12" i="4"/>
  <c r="C12" i="4"/>
  <c r="M11" i="4"/>
  <c r="D6" i="4" s="1"/>
  <c r="L11" i="4"/>
  <c r="C6" i="4" s="1"/>
  <c r="F11" i="4"/>
  <c r="E11" i="4"/>
  <c r="D11" i="4"/>
  <c r="C11" i="4"/>
  <c r="M10" i="4"/>
  <c r="D20" i="4" s="1"/>
  <c r="L10" i="4"/>
  <c r="C20" i="4" s="1"/>
  <c r="F10" i="4"/>
  <c r="E10" i="4"/>
  <c r="C10" i="4"/>
  <c r="M9" i="4"/>
  <c r="D16" i="4" s="1"/>
  <c r="L9" i="4"/>
  <c r="C14" i="4" s="1"/>
  <c r="F9" i="4"/>
  <c r="E9" i="4"/>
  <c r="D9" i="4"/>
  <c r="C9" i="4"/>
  <c r="M8" i="4"/>
  <c r="D12" i="4" s="1"/>
  <c r="L8" i="4"/>
  <c r="F8" i="4"/>
  <c r="E8" i="4"/>
  <c r="C8" i="4"/>
  <c r="M7" i="4"/>
  <c r="L7" i="4"/>
  <c r="F7" i="4"/>
  <c r="E7" i="4"/>
  <c r="C7" i="4"/>
  <c r="M6" i="4"/>
  <c r="L6" i="4"/>
  <c r="F6" i="4"/>
  <c r="E6" i="4"/>
  <c r="M5" i="4"/>
  <c r="L5" i="4"/>
  <c r="F5" i="4"/>
  <c r="E5" i="4"/>
  <c r="C5" i="4"/>
  <c r="M4" i="4"/>
  <c r="D10" i="4" s="1"/>
  <c r="L4" i="4"/>
  <c r="F4" i="4"/>
  <c r="E4" i="4"/>
  <c r="C4" i="4"/>
  <c r="M3" i="4"/>
  <c r="L3" i="4"/>
  <c r="F3" i="4"/>
  <c r="E3" i="4"/>
  <c r="D3" i="4"/>
  <c r="C3" i="4"/>
  <c r="M2" i="4"/>
  <c r="L2" i="4"/>
  <c r="F2" i="4"/>
  <c r="E2" i="4"/>
  <c r="A2" i="4" a="1"/>
  <c r="A2" i="4" s="1"/>
  <c r="C18" i="4" l="1"/>
  <c r="D18" i="4"/>
  <c r="D15" i="4"/>
  <c r="C16" i="4"/>
  <c r="D19" i="4"/>
  <c r="D5" i="4"/>
  <c r="D7" i="4"/>
  <c r="D14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<sst xmlns="http://schemas.openxmlformats.org/spreadsheetml/2006/main" count="164" uniqueCount="51">
  <si>
    <t>Ev.číslo</t>
  </si>
  <si>
    <t>Firma</t>
  </si>
  <si>
    <t>AA-578AA</t>
  </si>
  <si>
    <t>AA-984DR</t>
  </si>
  <si>
    <t>AA-325DR</t>
  </si>
  <si>
    <t>AA-985AS</t>
  </si>
  <si>
    <t>AB-148AT</t>
  </si>
  <si>
    <t>AA-089GU</t>
  </si>
  <si>
    <t>AA-907BA</t>
  </si>
  <si>
    <t>AA-812RF</t>
  </si>
  <si>
    <t>BT-784GS</t>
  </si>
  <si>
    <t>Dodávateľ</t>
  </si>
  <si>
    <t>BOZP</t>
  </si>
  <si>
    <t>Školenia (mimo BOZP)</t>
  </si>
  <si>
    <t>klimatizácie</t>
  </si>
  <si>
    <t>Logistika</t>
  </si>
  <si>
    <t>Servis lisov</t>
  </si>
  <si>
    <t>Servis áut</t>
  </si>
  <si>
    <t>Tlačiarne - nájom</t>
  </si>
  <si>
    <t xml:space="preserve">Počítače </t>
  </si>
  <si>
    <t>Upratovanie a kosenie</t>
  </si>
  <si>
    <t>eAkademy, s.r.o.</t>
  </si>
  <si>
    <t>BOPP,s.r.o.</t>
  </si>
  <si>
    <t>Mesto</t>
  </si>
  <si>
    <t>Pavol Kohút (SZČO)</t>
  </si>
  <si>
    <t>Chlad plus, k.s.</t>
  </si>
  <si>
    <t>Vietor, s.r.o.</t>
  </si>
  <si>
    <t>L servis, a.s.</t>
  </si>
  <si>
    <t>Q support, s.r.o.</t>
  </si>
  <si>
    <t>PrintQQQ, k.s.</t>
  </si>
  <si>
    <t>IT plus, a.s.</t>
  </si>
  <si>
    <t>Liptovský Mikuláš</t>
  </si>
  <si>
    <t>Ružomberok</t>
  </si>
  <si>
    <t>Bytča</t>
  </si>
  <si>
    <t>Poprad</t>
  </si>
  <si>
    <t>Nitra</t>
  </si>
  <si>
    <t>Bratislava</t>
  </si>
  <si>
    <t>Liptovský Hrádok</t>
  </si>
  <si>
    <t>Trnava</t>
  </si>
  <si>
    <t>ŠPZ</t>
  </si>
  <si>
    <t>AA-588AA</t>
  </si>
  <si>
    <t>AA-994DR</t>
  </si>
  <si>
    <t>AB-578AA</t>
  </si>
  <si>
    <t>AA-578AB</t>
  </si>
  <si>
    <t>AA-578AC</t>
  </si>
  <si>
    <t>AA-907BG</t>
  </si>
  <si>
    <t>Firma
(VLOOKUP)</t>
  </si>
  <si>
    <t>Mesto
(XLOOKUP)</t>
  </si>
  <si>
    <t>Mesto
(VLOOKUP)</t>
  </si>
  <si>
    <t>Firma
(XLOOKUP)</t>
  </si>
  <si>
    <t>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</si>
</sst>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3" borderId="0" xfId="0" applyFont="1" applyFill="1"/>
    <xf numFmtId="0" fontId="1" fillId="2" borderId="0" xfId="1" applyAlignment="1">
      <alignment horizontal="center" vertical="center"/>
    </xf>
    <xf numFmtId="0" fontId="1" fillId="2" borderId="0" xfId="1" applyAlignment="1">
      <alignment horizontal="center" vertical="center" wrapText="1"/>
    </xf>
    <xf numFmtId="0" fontId="0" fillId="4" borderId="0" xfId="0" applyFill="1"/>
  </cellXfs>
  <cellStyles count="2">
    <cellStyle name="Neutrálna" xfId="1" builtinId="2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6</xdr:row>
      <xdr:rowOff>0</xdr:rowOff>
    </xdr:from>
    <xdr:to>
      <xdr:col>10</xdr:col>
      <xdr:colOff>295275</xdr:colOff>
      <xdr:row>17</xdr:row>
      <xdr:rowOff>72070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11CB368-8489-433E-9B03-646C54C28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333500"/>
          <a:ext cx="2695575" cy="216757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2FD5-0D57-44FB-BD0E-696D677833EE}">
  <dimension ref="A1:M26"/>
  <sheetViews>
    <sheetView tabSelected="1" zoomScaleNormal="100" workbookViewId="0"/>
  </sheetViews>
  <sheetFormatPr defaultRowHeight="15" x14ac:dyDescent="0.25"/>
  <cols>
    <col min="2" max="2" width="13" bestFit="1" customWidth="1"/>
    <col min="3" max="6" width="18.140625" bestFit="1" customWidth="1"/>
    <col min="7" max="7" width="2.85546875" style="4" customWidth="1"/>
    <col min="8" max="8" width="18.140625" bestFit="1" customWidth="1"/>
    <col min="9" max="9" width="21" bestFit="1" customWidth="1"/>
    <col min="10" max="10" width="18.140625" bestFit="1" customWidth="1"/>
    <col min="11" max="11" width="9.5703125" bestFit="1" customWidth="1"/>
    <col min="12" max="12" width="16.5703125" bestFit="1" customWidth="1"/>
  </cols>
  <sheetData>
    <row r="1" spans="1:13" ht="30" x14ac:dyDescent="0.25">
      <c r="A1" s="2" t="s">
        <v>50</v>
      </c>
      <c r="B1" s="2" t="s">
        <v>39</v>
      </c>
      <c r="C1" s="3" t="s">
        <v>46</v>
      </c>
      <c r="D1" s="3" t="s">
        <v>48</v>
      </c>
      <c r="E1" s="3" t="s">
        <v>49</v>
      </c>
      <c r="F1" s="3" t="s">
        <v>47</v>
      </c>
      <c r="H1" s="1" t="s">
        <v>1</v>
      </c>
      <c r="I1" s="1" t="s">
        <v>11</v>
      </c>
      <c r="J1" s="1" t="s">
        <v>23</v>
      </c>
      <c r="K1" s="1" t="s">
        <v>0</v>
      </c>
      <c r="L1" s="1" t="s">
        <v>1</v>
      </c>
      <c r="M1" s="1" t="s">
        <v>23</v>
      </c>
    </row>
    <row r="2" spans="1:13" x14ac:dyDescent="0.25">
      <c r="A2" cm="1">
        <f t="array" ref="A2:A26">_xlfn.SEQUENCE(25)</f>
        <v>1</v>
      </c>
      <c r="B2" t="s">
        <v>7</v>
      </c>
      <c r="C2" t="str">
        <f t="shared" ref="C2:C26" si="0">IFERROR(VLOOKUP(B2,K:M,2,0),"Neznáma firma")</f>
        <v>Q support, s.r.o.</v>
      </c>
      <c r="D2" t="str">
        <f>IFERROR(VLOOKUP(B2,K:M,3,FALSE),"")</f>
        <v>Nitra</v>
      </c>
      <c r="E2" t="str">
        <f>_xlfn.XLOOKUP(B2,$K$2:$K$14,$H$2:$H$14,"Neznáma firma")</f>
        <v>Q support, s.r.o.</v>
      </c>
      <c r="F2" t="str">
        <f>_xlfn.XLOOKUP(B2,K:K,J:J,"")</f>
        <v>Nitra</v>
      </c>
      <c r="H2" t="s">
        <v>22</v>
      </c>
      <c r="I2" t="s">
        <v>12</v>
      </c>
      <c r="J2" t="s">
        <v>32</v>
      </c>
      <c r="K2" t="s">
        <v>3</v>
      </c>
      <c r="L2" t="str">
        <f>+H2</f>
        <v>BOPP,s.r.o.</v>
      </c>
      <c r="M2" t="str">
        <f>+J2</f>
        <v>Ružomberok</v>
      </c>
    </row>
    <row r="3" spans="1:13" x14ac:dyDescent="0.25">
      <c r="A3">
        <v>2</v>
      </c>
      <c r="B3" t="s">
        <v>4</v>
      </c>
      <c r="C3" t="str">
        <f t="shared" si="0"/>
        <v>Chlad plus, k.s.</v>
      </c>
      <c r="D3" t="str">
        <f t="shared" ref="D3:D26" si="1">IFERROR(VLOOKUP(B3,K:M,3,FALSE),"")</f>
        <v>Liptovský Hrádok</v>
      </c>
      <c r="E3" t="str">
        <f t="shared" ref="E3:E26" si="2">_xlfn.XLOOKUP(B3,$K$2:$K$14,$H$2:$H$14,"Neznáma firma")</f>
        <v>Chlad plus, k.s.</v>
      </c>
      <c r="F3" t="str">
        <f t="shared" ref="F3:F26" si="3">_xlfn.XLOOKUP(B3,K:K,J:J,"")</f>
        <v>Liptovský Hrádok</v>
      </c>
      <c r="H3" t="s">
        <v>21</v>
      </c>
      <c r="I3" t="s">
        <v>13</v>
      </c>
      <c r="J3" t="s">
        <v>31</v>
      </c>
      <c r="K3" t="s">
        <v>2</v>
      </c>
      <c r="L3" t="str">
        <f t="shared" ref="L3:L14" si="4">+H3</f>
        <v>eAkademy, s.r.o.</v>
      </c>
      <c r="M3" t="str">
        <f t="shared" ref="M3:M14" si="5">+J3</f>
        <v>Liptovský Mikuláš</v>
      </c>
    </row>
    <row r="4" spans="1:13" x14ac:dyDescent="0.25">
      <c r="A4">
        <v>3</v>
      </c>
      <c r="B4" t="s">
        <v>45</v>
      </c>
      <c r="C4" t="str">
        <f t="shared" si="0"/>
        <v>PrintQQQ, k.s.</v>
      </c>
      <c r="D4" t="str">
        <f t="shared" si="1"/>
        <v>Trnava</v>
      </c>
      <c r="E4" t="str">
        <f t="shared" si="2"/>
        <v>PrintQQQ, k.s.</v>
      </c>
      <c r="F4" t="str">
        <f t="shared" si="3"/>
        <v>Trnava</v>
      </c>
      <c r="H4" t="s">
        <v>21</v>
      </c>
      <c r="I4" t="s">
        <v>13</v>
      </c>
      <c r="J4" t="s">
        <v>31</v>
      </c>
      <c r="K4" t="s">
        <v>42</v>
      </c>
      <c r="L4" t="str">
        <f t="shared" si="4"/>
        <v>eAkademy, s.r.o.</v>
      </c>
      <c r="M4" t="str">
        <f t="shared" si="5"/>
        <v>Liptovský Mikuláš</v>
      </c>
    </row>
    <row r="5" spans="1:13" x14ac:dyDescent="0.25">
      <c r="A5">
        <v>4</v>
      </c>
      <c r="B5" t="s">
        <v>9</v>
      </c>
      <c r="C5" t="str">
        <f t="shared" si="0"/>
        <v>IT plus, a.s.</v>
      </c>
      <c r="D5" t="str">
        <f t="shared" si="1"/>
        <v>Bratislava</v>
      </c>
      <c r="E5" t="str">
        <f t="shared" si="2"/>
        <v>IT plus, a.s.</v>
      </c>
      <c r="F5" t="str">
        <f t="shared" si="3"/>
        <v>Bratislava</v>
      </c>
      <c r="H5" t="s">
        <v>21</v>
      </c>
      <c r="I5" t="s">
        <v>13</v>
      </c>
      <c r="J5" t="s">
        <v>31</v>
      </c>
      <c r="K5" t="s">
        <v>43</v>
      </c>
      <c r="L5" t="str">
        <f t="shared" si="4"/>
        <v>eAkademy, s.r.o.</v>
      </c>
      <c r="M5" t="str">
        <f t="shared" si="5"/>
        <v>Liptovský Mikuláš</v>
      </c>
    </row>
    <row r="6" spans="1:13" x14ac:dyDescent="0.25">
      <c r="A6">
        <v>5</v>
      </c>
      <c r="B6" t="s">
        <v>8</v>
      </c>
      <c r="C6" t="str">
        <f t="shared" si="0"/>
        <v>PrintQQQ, k.s.</v>
      </c>
      <c r="D6" t="str">
        <f t="shared" si="1"/>
        <v>Trnava</v>
      </c>
      <c r="E6" t="str">
        <f t="shared" si="2"/>
        <v>PrintQQQ, k.s.</v>
      </c>
      <c r="F6" t="str">
        <f t="shared" si="3"/>
        <v>Trnava</v>
      </c>
      <c r="H6" t="s">
        <v>21</v>
      </c>
      <c r="I6" t="s">
        <v>13</v>
      </c>
      <c r="J6" t="s">
        <v>31</v>
      </c>
      <c r="K6" t="s">
        <v>44</v>
      </c>
      <c r="L6" t="str">
        <f t="shared" si="4"/>
        <v>eAkademy, s.r.o.</v>
      </c>
      <c r="M6" t="str">
        <f t="shared" si="5"/>
        <v>Liptovský Mikuláš</v>
      </c>
    </row>
    <row r="7" spans="1:13" x14ac:dyDescent="0.25">
      <c r="A7">
        <v>6</v>
      </c>
      <c r="B7" t="s">
        <v>42</v>
      </c>
      <c r="C7" t="str">
        <f t="shared" si="0"/>
        <v>eAkademy, s.r.o.</v>
      </c>
      <c r="D7" t="str">
        <f t="shared" si="1"/>
        <v>Liptovský Mikuláš</v>
      </c>
      <c r="E7" t="str">
        <f t="shared" si="2"/>
        <v>eAkademy, s.r.o.</v>
      </c>
      <c r="F7" t="str">
        <f t="shared" si="3"/>
        <v>Liptovský Mikuláš</v>
      </c>
      <c r="H7" t="s">
        <v>25</v>
      </c>
      <c r="I7" t="s">
        <v>14</v>
      </c>
      <c r="J7" t="s">
        <v>37</v>
      </c>
      <c r="K7" t="s">
        <v>4</v>
      </c>
      <c r="L7" t="str">
        <f t="shared" si="4"/>
        <v>Chlad plus, k.s.</v>
      </c>
      <c r="M7" t="str">
        <f t="shared" si="5"/>
        <v>Liptovský Hrádok</v>
      </c>
    </row>
    <row r="8" spans="1:13" x14ac:dyDescent="0.25">
      <c r="A8">
        <v>7</v>
      </c>
      <c r="B8" t="s">
        <v>5</v>
      </c>
      <c r="C8" t="str">
        <f t="shared" si="0"/>
        <v>Vietor, s.r.o.</v>
      </c>
      <c r="D8" t="str">
        <f t="shared" si="1"/>
        <v>Bytča</v>
      </c>
      <c r="E8" t="str">
        <f t="shared" si="2"/>
        <v>Vietor, s.r.o.</v>
      </c>
      <c r="F8" t="str">
        <f t="shared" si="3"/>
        <v>Bytča</v>
      </c>
      <c r="H8" t="s">
        <v>30</v>
      </c>
      <c r="I8" t="s">
        <v>19</v>
      </c>
      <c r="J8" t="s">
        <v>36</v>
      </c>
      <c r="K8" t="s">
        <v>9</v>
      </c>
      <c r="L8" t="str">
        <f t="shared" si="4"/>
        <v>IT plus, a.s.</v>
      </c>
      <c r="M8" t="str">
        <f t="shared" si="5"/>
        <v>Bratislava</v>
      </c>
    </row>
    <row r="9" spans="1:13" x14ac:dyDescent="0.25">
      <c r="A9">
        <v>8</v>
      </c>
      <c r="B9" t="s">
        <v>6</v>
      </c>
      <c r="C9" t="str">
        <f t="shared" si="0"/>
        <v>L servis, a.s.</v>
      </c>
      <c r="D9" t="str">
        <f t="shared" si="1"/>
        <v>Poprad</v>
      </c>
      <c r="E9" t="str">
        <f t="shared" si="2"/>
        <v>L servis, a.s.</v>
      </c>
      <c r="F9" t="str">
        <f t="shared" si="3"/>
        <v>Poprad</v>
      </c>
      <c r="H9" t="s">
        <v>27</v>
      </c>
      <c r="I9" t="s">
        <v>16</v>
      </c>
      <c r="J9" t="s">
        <v>34</v>
      </c>
      <c r="K9" t="s">
        <v>6</v>
      </c>
      <c r="L9" t="str">
        <f t="shared" si="4"/>
        <v>L servis, a.s.</v>
      </c>
      <c r="M9" t="str">
        <f t="shared" si="5"/>
        <v>Poprad</v>
      </c>
    </row>
    <row r="10" spans="1:13" x14ac:dyDescent="0.25">
      <c r="A10">
        <v>9</v>
      </c>
      <c r="B10" t="s">
        <v>42</v>
      </c>
      <c r="C10" t="str">
        <f t="shared" si="0"/>
        <v>eAkademy, s.r.o.</v>
      </c>
      <c r="D10" t="str">
        <f t="shared" si="1"/>
        <v>Liptovský Mikuláš</v>
      </c>
      <c r="E10" t="str">
        <f t="shared" si="2"/>
        <v>eAkademy, s.r.o.</v>
      </c>
      <c r="F10" t="str">
        <f t="shared" si="3"/>
        <v>Liptovský Mikuláš</v>
      </c>
      <c r="H10" t="s">
        <v>24</v>
      </c>
      <c r="I10" t="s">
        <v>20</v>
      </c>
      <c r="J10" t="s">
        <v>36</v>
      </c>
      <c r="K10" t="s">
        <v>10</v>
      </c>
      <c r="L10" t="str">
        <f t="shared" si="4"/>
        <v>Pavol Kohút (SZČO)</v>
      </c>
      <c r="M10" t="str">
        <f t="shared" si="5"/>
        <v>Bratislava</v>
      </c>
    </row>
    <row r="11" spans="1:13" x14ac:dyDescent="0.25">
      <c r="A11">
        <v>10</v>
      </c>
      <c r="B11" t="s">
        <v>4</v>
      </c>
      <c r="C11" t="str">
        <f t="shared" si="0"/>
        <v>Chlad plus, k.s.</v>
      </c>
      <c r="D11" t="str">
        <f t="shared" si="1"/>
        <v>Liptovský Hrádok</v>
      </c>
      <c r="E11" t="str">
        <f t="shared" si="2"/>
        <v>Chlad plus, k.s.</v>
      </c>
      <c r="F11" t="str">
        <f t="shared" si="3"/>
        <v>Liptovský Hrádok</v>
      </c>
      <c r="H11" t="s">
        <v>29</v>
      </c>
      <c r="I11" t="s">
        <v>18</v>
      </c>
      <c r="J11" t="s">
        <v>38</v>
      </c>
      <c r="K11" t="s">
        <v>8</v>
      </c>
      <c r="L11" t="str">
        <f t="shared" si="4"/>
        <v>PrintQQQ, k.s.</v>
      </c>
      <c r="M11" t="str">
        <f t="shared" si="5"/>
        <v>Trnava</v>
      </c>
    </row>
    <row r="12" spans="1:13" x14ac:dyDescent="0.25">
      <c r="A12">
        <v>11</v>
      </c>
      <c r="B12" t="s">
        <v>9</v>
      </c>
      <c r="C12" t="str">
        <f t="shared" si="0"/>
        <v>IT plus, a.s.</v>
      </c>
      <c r="D12" t="str">
        <f t="shared" si="1"/>
        <v>Bratislava</v>
      </c>
      <c r="E12" t="str">
        <f t="shared" si="2"/>
        <v>IT plus, a.s.</v>
      </c>
      <c r="F12" t="str">
        <f t="shared" si="3"/>
        <v>Bratislava</v>
      </c>
      <c r="H12" t="s">
        <v>29</v>
      </c>
      <c r="I12" t="s">
        <v>18</v>
      </c>
      <c r="J12" t="s">
        <v>38</v>
      </c>
      <c r="K12" t="s">
        <v>45</v>
      </c>
      <c r="L12" t="str">
        <f t="shared" si="4"/>
        <v>PrintQQQ, k.s.</v>
      </c>
      <c r="M12" t="str">
        <f t="shared" si="5"/>
        <v>Trnava</v>
      </c>
    </row>
    <row r="13" spans="1:13" x14ac:dyDescent="0.25">
      <c r="A13">
        <v>12</v>
      </c>
      <c r="B13" t="s">
        <v>41</v>
      </c>
      <c r="C13" t="str">
        <f t="shared" si="0"/>
        <v>Neznáma firma</v>
      </c>
      <c r="D13" t="str">
        <f t="shared" si="1"/>
        <v/>
      </c>
      <c r="E13" t="str">
        <f t="shared" si="2"/>
        <v>Neznáma firma</v>
      </c>
      <c r="F13" t="str">
        <f t="shared" si="3"/>
        <v/>
      </c>
      <c r="H13" t="s">
        <v>28</v>
      </c>
      <c r="I13" t="s">
        <v>17</v>
      </c>
      <c r="J13" t="s">
        <v>35</v>
      </c>
      <c r="K13" t="s">
        <v>7</v>
      </c>
      <c r="L13" t="str">
        <f t="shared" si="4"/>
        <v>Q support, s.r.o.</v>
      </c>
      <c r="M13" t="str">
        <f t="shared" si="5"/>
        <v>Nitra</v>
      </c>
    </row>
    <row r="14" spans="1:13" x14ac:dyDescent="0.25">
      <c r="A14">
        <v>13</v>
      </c>
      <c r="B14" t="s">
        <v>6</v>
      </c>
      <c r="C14" t="str">
        <f t="shared" si="0"/>
        <v>L servis, a.s.</v>
      </c>
      <c r="D14" t="str">
        <f t="shared" si="1"/>
        <v>Poprad</v>
      </c>
      <c r="E14" t="str">
        <f t="shared" si="2"/>
        <v>L servis, a.s.</v>
      </c>
      <c r="F14" t="str">
        <f t="shared" si="3"/>
        <v>Poprad</v>
      </c>
      <c r="H14" t="s">
        <v>26</v>
      </c>
      <c r="I14" t="s">
        <v>15</v>
      </c>
      <c r="J14" t="s">
        <v>33</v>
      </c>
      <c r="K14" t="s">
        <v>5</v>
      </c>
      <c r="L14" t="str">
        <f t="shared" si="4"/>
        <v>Vietor, s.r.o.</v>
      </c>
      <c r="M14" t="str">
        <f t="shared" si="5"/>
        <v>Bytča</v>
      </c>
    </row>
    <row r="15" spans="1:13" x14ac:dyDescent="0.25">
      <c r="A15">
        <v>14</v>
      </c>
      <c r="B15" t="s">
        <v>7</v>
      </c>
      <c r="C15" t="str">
        <f t="shared" si="0"/>
        <v>Q support, s.r.o.</v>
      </c>
      <c r="D15" t="str">
        <f t="shared" si="1"/>
        <v>Nitra</v>
      </c>
      <c r="E15" t="str">
        <f t="shared" si="2"/>
        <v>Q support, s.r.o.</v>
      </c>
      <c r="F15" t="str">
        <f t="shared" si="3"/>
        <v>Nitra</v>
      </c>
    </row>
    <row r="16" spans="1:13" x14ac:dyDescent="0.25">
      <c r="A16">
        <v>15</v>
      </c>
      <c r="B16" t="s">
        <v>6</v>
      </c>
      <c r="C16" t="str">
        <f t="shared" si="0"/>
        <v>L servis, a.s.</v>
      </c>
      <c r="D16" t="str">
        <f t="shared" si="1"/>
        <v>Poprad</v>
      </c>
      <c r="E16" t="str">
        <f t="shared" si="2"/>
        <v>L servis, a.s.</v>
      </c>
      <c r="F16" t="str">
        <f t="shared" si="3"/>
        <v>Poprad</v>
      </c>
    </row>
    <row r="17" spans="1:6" x14ac:dyDescent="0.25">
      <c r="A17">
        <v>16</v>
      </c>
      <c r="B17" t="s">
        <v>40</v>
      </c>
      <c r="C17" t="str">
        <f t="shared" si="0"/>
        <v>Neznáma firma</v>
      </c>
      <c r="D17" t="str">
        <f t="shared" si="1"/>
        <v/>
      </c>
      <c r="E17" t="str">
        <f t="shared" si="2"/>
        <v>Neznáma firma</v>
      </c>
      <c r="F17" t="str">
        <f t="shared" si="3"/>
        <v/>
      </c>
    </row>
    <row r="18" spans="1:6" x14ac:dyDescent="0.25">
      <c r="A18">
        <v>17</v>
      </c>
      <c r="B18" t="s">
        <v>8</v>
      </c>
      <c r="C18" t="str">
        <f t="shared" si="0"/>
        <v>PrintQQQ, k.s.</v>
      </c>
      <c r="D18" t="str">
        <f t="shared" si="1"/>
        <v>Trnava</v>
      </c>
      <c r="E18" t="str">
        <f t="shared" si="2"/>
        <v>PrintQQQ, k.s.</v>
      </c>
      <c r="F18" t="str">
        <f t="shared" si="3"/>
        <v>Trnava</v>
      </c>
    </row>
    <row r="19" spans="1:6" x14ac:dyDescent="0.25">
      <c r="A19">
        <v>18</v>
      </c>
      <c r="B19" t="s">
        <v>5</v>
      </c>
      <c r="C19" t="str">
        <f t="shared" si="0"/>
        <v>Vietor, s.r.o.</v>
      </c>
      <c r="D19" t="str">
        <f t="shared" si="1"/>
        <v>Bytča</v>
      </c>
      <c r="E19" t="str">
        <f t="shared" si="2"/>
        <v>Vietor, s.r.o.</v>
      </c>
      <c r="F19" t="str">
        <f t="shared" si="3"/>
        <v>Bytča</v>
      </c>
    </row>
    <row r="20" spans="1:6" x14ac:dyDescent="0.25">
      <c r="A20">
        <v>19</v>
      </c>
      <c r="B20" t="s">
        <v>10</v>
      </c>
      <c r="C20" t="str">
        <f t="shared" si="0"/>
        <v>Pavol Kohút (SZČO)</v>
      </c>
      <c r="D20" t="str">
        <f t="shared" si="1"/>
        <v>Bratislava</v>
      </c>
      <c r="E20" t="str">
        <f t="shared" si="2"/>
        <v>Pavol Kohút (SZČO)</v>
      </c>
      <c r="F20" t="str">
        <f t="shared" si="3"/>
        <v>Bratislava</v>
      </c>
    </row>
    <row r="21" spans="1:6" x14ac:dyDescent="0.25">
      <c r="A21">
        <v>20</v>
      </c>
      <c r="C21" t="str">
        <f t="shared" si="0"/>
        <v>Neznáma firma</v>
      </c>
      <c r="D21" t="str">
        <f t="shared" si="1"/>
        <v/>
      </c>
      <c r="E21" t="str">
        <f t="shared" si="2"/>
        <v>Neznáma firma</v>
      </c>
      <c r="F21">
        <f t="shared" si="3"/>
        <v>0</v>
      </c>
    </row>
    <row r="22" spans="1:6" x14ac:dyDescent="0.25">
      <c r="A22">
        <v>21</v>
      </c>
      <c r="C22" t="str">
        <f t="shared" si="0"/>
        <v>Neznáma firma</v>
      </c>
      <c r="D22" t="str">
        <f t="shared" si="1"/>
        <v/>
      </c>
      <c r="E22" t="str">
        <f t="shared" si="2"/>
        <v>Neznáma firma</v>
      </c>
      <c r="F22">
        <f t="shared" si="3"/>
        <v>0</v>
      </c>
    </row>
    <row r="23" spans="1:6" x14ac:dyDescent="0.25">
      <c r="A23">
        <v>22</v>
      </c>
      <c r="C23" t="str">
        <f t="shared" si="0"/>
        <v>Neznáma firma</v>
      </c>
      <c r="D23" t="str">
        <f t="shared" si="1"/>
        <v/>
      </c>
      <c r="E23" t="str">
        <f t="shared" si="2"/>
        <v>Neznáma firma</v>
      </c>
      <c r="F23">
        <f t="shared" si="3"/>
        <v>0</v>
      </c>
    </row>
    <row r="24" spans="1:6" x14ac:dyDescent="0.25">
      <c r="A24">
        <v>23</v>
      </c>
      <c r="C24" t="str">
        <f t="shared" si="0"/>
        <v>Neznáma firma</v>
      </c>
      <c r="D24" t="str">
        <f t="shared" si="1"/>
        <v/>
      </c>
      <c r="E24" t="str">
        <f t="shared" si="2"/>
        <v>Neznáma firma</v>
      </c>
      <c r="F24">
        <f t="shared" si="3"/>
        <v>0</v>
      </c>
    </row>
    <row r="25" spans="1:6" x14ac:dyDescent="0.25">
      <c r="A25">
        <v>24</v>
      </c>
      <c r="C25" t="str">
        <f t="shared" si="0"/>
        <v>Neznáma firma</v>
      </c>
      <c r="D25" t="str">
        <f t="shared" si="1"/>
        <v/>
      </c>
      <c r="E25" t="str">
        <f t="shared" si="2"/>
        <v>Neznáma firma</v>
      </c>
      <c r="F25">
        <f t="shared" si="3"/>
        <v>0</v>
      </c>
    </row>
    <row r="26" spans="1:6" x14ac:dyDescent="0.25">
      <c r="A26">
        <v>25</v>
      </c>
      <c r="C26" t="str">
        <f t="shared" si="0"/>
        <v>Neznáma firma</v>
      </c>
      <c r="D26" t="str">
        <f t="shared" si="1"/>
        <v/>
      </c>
      <c r="E26" t="str">
        <f t="shared" si="2"/>
        <v>Neznáma firma</v>
      </c>
      <c r="F26">
        <f t="shared" si="3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F998-58C1-4176-B4B7-39B827046AAB}">
  <dimension ref="A1:K20"/>
  <sheetViews>
    <sheetView zoomScaleNormal="100" workbookViewId="0">
      <selection activeCell="L1" sqref="L1:N1048576"/>
    </sheetView>
  </sheetViews>
  <sheetFormatPr defaultRowHeight="15" x14ac:dyDescent="0.25"/>
  <cols>
    <col min="2" max="2" width="13" bestFit="1" customWidth="1"/>
    <col min="3" max="6" width="18.140625" bestFit="1" customWidth="1"/>
    <col min="7" max="7" width="2.85546875" style="4" customWidth="1"/>
    <col min="8" max="8" width="18.140625" bestFit="1" customWidth="1"/>
    <col min="9" max="9" width="21" bestFit="1" customWidth="1"/>
    <col min="10" max="10" width="18.140625" bestFit="1" customWidth="1"/>
    <col min="11" max="11" width="9.5703125" bestFit="1" customWidth="1"/>
  </cols>
  <sheetData>
    <row r="1" spans="1:11" ht="30" x14ac:dyDescent="0.25">
      <c r="A1" s="2" t="s">
        <v>50</v>
      </c>
      <c r="B1" s="2" t="s">
        <v>39</v>
      </c>
      <c r="C1" s="3" t="s">
        <v>46</v>
      </c>
      <c r="D1" s="3" t="s">
        <v>48</v>
      </c>
      <c r="E1" s="3" t="s">
        <v>49</v>
      </c>
      <c r="F1" s="3" t="s">
        <v>47</v>
      </c>
      <c r="H1" s="1" t="s">
        <v>1</v>
      </c>
      <c r="I1" s="1" t="s">
        <v>11</v>
      </c>
      <c r="J1" s="1" t="s">
        <v>23</v>
      </c>
      <c r="K1" s="1" t="s">
        <v>0</v>
      </c>
    </row>
    <row r="2" spans="1:11" x14ac:dyDescent="0.25">
      <c r="B2" t="s">
        <v>7</v>
      </c>
      <c r="H2" t="s">
        <v>22</v>
      </c>
      <c r="I2" t="s">
        <v>12</v>
      </c>
      <c r="J2" t="s">
        <v>32</v>
      </c>
      <c r="K2" t="s">
        <v>3</v>
      </c>
    </row>
    <row r="3" spans="1:11" x14ac:dyDescent="0.25">
      <c r="B3" t="s">
        <v>4</v>
      </c>
      <c r="H3" t="s">
        <v>21</v>
      </c>
      <c r="I3" t="s">
        <v>13</v>
      </c>
      <c r="J3" t="s">
        <v>31</v>
      </c>
      <c r="K3" t="s">
        <v>2</v>
      </c>
    </row>
    <row r="4" spans="1:11" x14ac:dyDescent="0.25">
      <c r="B4" t="s">
        <v>45</v>
      </c>
      <c r="H4" t="s">
        <v>21</v>
      </c>
      <c r="I4" t="s">
        <v>13</v>
      </c>
      <c r="J4" t="s">
        <v>31</v>
      </c>
      <c r="K4" t="s">
        <v>42</v>
      </c>
    </row>
    <row r="5" spans="1:11" x14ac:dyDescent="0.25">
      <c r="B5" t="s">
        <v>9</v>
      </c>
      <c r="H5" t="s">
        <v>21</v>
      </c>
      <c r="I5" t="s">
        <v>13</v>
      </c>
      <c r="J5" t="s">
        <v>31</v>
      </c>
      <c r="K5" t="s">
        <v>43</v>
      </c>
    </row>
    <row r="6" spans="1:11" x14ac:dyDescent="0.25">
      <c r="B6" t="s">
        <v>8</v>
      </c>
      <c r="H6" t="s">
        <v>21</v>
      </c>
      <c r="I6" t="s">
        <v>13</v>
      </c>
      <c r="J6" t="s">
        <v>31</v>
      </c>
      <c r="K6" t="s">
        <v>44</v>
      </c>
    </row>
    <row r="7" spans="1:11" x14ac:dyDescent="0.25">
      <c r="B7" t="s">
        <v>42</v>
      </c>
      <c r="H7" t="s">
        <v>25</v>
      </c>
      <c r="I7" t="s">
        <v>14</v>
      </c>
      <c r="J7" t="s">
        <v>37</v>
      </c>
      <c r="K7" t="s">
        <v>4</v>
      </c>
    </row>
    <row r="8" spans="1:11" x14ac:dyDescent="0.25">
      <c r="B8" t="s">
        <v>5</v>
      </c>
      <c r="H8" t="s">
        <v>30</v>
      </c>
      <c r="I8" t="s">
        <v>19</v>
      </c>
      <c r="J8" t="s">
        <v>36</v>
      </c>
      <c r="K8" t="s">
        <v>9</v>
      </c>
    </row>
    <row r="9" spans="1:11" x14ac:dyDescent="0.25">
      <c r="B9" t="s">
        <v>6</v>
      </c>
      <c r="H9" t="s">
        <v>27</v>
      </c>
      <c r="I9" t="s">
        <v>16</v>
      </c>
      <c r="J9" t="s">
        <v>34</v>
      </c>
      <c r="K9" t="s">
        <v>6</v>
      </c>
    </row>
    <row r="10" spans="1:11" x14ac:dyDescent="0.25">
      <c r="B10" t="s">
        <v>42</v>
      </c>
      <c r="H10" t="s">
        <v>24</v>
      </c>
      <c r="I10" t="s">
        <v>20</v>
      </c>
      <c r="J10" t="s">
        <v>36</v>
      </c>
      <c r="K10" t="s">
        <v>10</v>
      </c>
    </row>
    <row r="11" spans="1:11" x14ac:dyDescent="0.25">
      <c r="B11" t="s">
        <v>4</v>
      </c>
      <c r="H11" t="s">
        <v>29</v>
      </c>
      <c r="I11" t="s">
        <v>18</v>
      </c>
      <c r="J11" t="s">
        <v>38</v>
      </c>
      <c r="K11" t="s">
        <v>8</v>
      </c>
    </row>
    <row r="12" spans="1:11" x14ac:dyDescent="0.25">
      <c r="B12" t="s">
        <v>9</v>
      </c>
      <c r="H12" t="s">
        <v>29</v>
      </c>
      <c r="I12" t="s">
        <v>18</v>
      </c>
      <c r="J12" t="s">
        <v>38</v>
      </c>
      <c r="K12" t="s">
        <v>45</v>
      </c>
    </row>
    <row r="13" spans="1:11" x14ac:dyDescent="0.25">
      <c r="B13" t="s">
        <v>41</v>
      </c>
      <c r="H13" t="s">
        <v>28</v>
      </c>
      <c r="I13" t="s">
        <v>17</v>
      </c>
      <c r="J13" t="s">
        <v>35</v>
      </c>
      <c r="K13" t="s">
        <v>7</v>
      </c>
    </row>
    <row r="14" spans="1:11" x14ac:dyDescent="0.25">
      <c r="B14" t="s">
        <v>6</v>
      </c>
      <c r="H14" t="s">
        <v>26</v>
      </c>
      <c r="I14" t="s">
        <v>15</v>
      </c>
      <c r="J14" t="s">
        <v>33</v>
      </c>
      <c r="K14" t="s">
        <v>5</v>
      </c>
    </row>
    <row r="15" spans="1:11" x14ac:dyDescent="0.25">
      <c r="B15" t="s">
        <v>7</v>
      </c>
    </row>
    <row r="16" spans="1:11" x14ac:dyDescent="0.25">
      <c r="B16" t="s">
        <v>6</v>
      </c>
    </row>
    <row r="17" spans="2:2" x14ac:dyDescent="0.25">
      <c r="B17" t="s">
        <v>40</v>
      </c>
    </row>
    <row r="18" spans="2:2" x14ac:dyDescent="0.25">
      <c r="B18" t="s">
        <v>8</v>
      </c>
    </row>
    <row r="19" spans="2:2" x14ac:dyDescent="0.25">
      <c r="B19" t="s">
        <v>5</v>
      </c>
    </row>
    <row r="20" spans="2:2" x14ac:dyDescent="0.25">
      <c r="B20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e1ff0-05b0-4ad8-9d58-55071af5eae2">
      <Terms xmlns="http://schemas.microsoft.com/office/infopath/2007/PartnerControls"/>
    </lcf76f155ced4ddcb4097134ff3c332f>
    <TaxCatchAll xmlns="5e78d46c-b34b-47bf-bf31-8f2cf51250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9F2A55187424A9D1A7E34C30D1E6F" ma:contentTypeVersion="15" ma:contentTypeDescription="Umožňuje vytvoriť nový dokument." ma:contentTypeScope="" ma:versionID="4762d5ba28074f9a45a9b3e194dd22b3">
  <xsd:schema xmlns:xsd="http://www.w3.org/2001/XMLSchema" xmlns:xs="http://www.w3.org/2001/XMLSchema" xmlns:p="http://schemas.microsoft.com/office/2006/metadata/properties" xmlns:ns2="72de1ff0-05b0-4ad8-9d58-55071af5eae2" xmlns:ns3="5e78d46c-b34b-47bf-bf31-8f2cf5125066" targetNamespace="http://schemas.microsoft.com/office/2006/metadata/properties" ma:root="true" ma:fieldsID="8ba6d252b8d38d1c85d054e0eb2c6582" ns2:_="" ns3:_="">
    <xsd:import namespace="72de1ff0-05b0-4ad8-9d58-55071af5eae2"/>
    <xsd:import namespace="5e78d46c-b34b-47bf-bf31-8f2cf5125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e1ff0-05b0-4ad8-9d58-55071af5e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f4cf429-5024-4e64-a053-15e4b12b6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8d46c-b34b-47bf-bf31-8f2cf51250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87484-8e54-4e64-ad18-ebb6b0bff6ff}" ma:internalName="TaxCatchAll" ma:showField="CatchAllData" ma:web="5e78d46c-b34b-47bf-bf31-8f2cf5125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FE1E4-AABD-41F7-A383-48D548543F64}">
  <ds:schemaRefs>
    <ds:schemaRef ds:uri="http://schemas.microsoft.com/office/2006/metadata/properties"/>
    <ds:schemaRef ds:uri="http://schemas.microsoft.com/office/infopath/2007/PartnerControls"/>
    <ds:schemaRef ds:uri="72de1ff0-05b0-4ad8-9d58-55071af5eae2"/>
    <ds:schemaRef ds:uri="5e78d46c-b34b-47bf-bf31-8f2cf5125066"/>
  </ds:schemaRefs>
</ds:datastoreItem>
</file>

<file path=customXml/itemProps2.xml><?xml version="1.0" encoding="utf-8"?>
<ds:datastoreItem xmlns:ds="http://schemas.openxmlformats.org/officeDocument/2006/customXml" ds:itemID="{DB0E762B-A5B9-41BD-A625-91257BD0C3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7B0630-B326-4FAE-94F3-74A99F2C5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e1ff0-05b0-4ad8-9d58-55071af5eae2"/>
    <ds:schemaRef ds:uri="5e78d46c-b34b-47bf-bf31-8f2cf5125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Evidencia</vt:lpstr>
      <vt:lpstr>Evidencia príprava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Lojdl</dc:creator>
  <cp:lastModifiedBy>Peter Lojdl</cp:lastModifiedBy>
  <dcterms:created xsi:type="dcterms:W3CDTF">2024-12-18T09:51:33Z</dcterms:created>
  <dcterms:modified xsi:type="dcterms:W3CDTF">2024-12-19T07:30:33Z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0x01010012D9F2A55187424A9D1A7E34C30D1E6F</vt:lpwstr>
  </property>
  <property fmtid="{D5CDD505-2E9C-101B-9397-08002B2CF9AE}" pid="3" name="MediaServiceImageTags">
    <vt:lpwstr/>
  </property>
</Properties>
</file>